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8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  <c r="G6" s="1"/>
  <c r="F6"/>
  <c r="G7"/>
  <c r="I7"/>
  <c r="D12"/>
  <c r="I13"/>
  <c r="I14"/>
  <c r="G15"/>
  <c r="I15"/>
  <c r="G16"/>
  <c r="I16"/>
  <c r="D17"/>
  <c r="E17"/>
  <c r="G17" s="1"/>
  <c r="H17"/>
  <c r="H6" s="1"/>
  <c r="J17"/>
  <c r="J6" s="1"/>
  <c r="K17"/>
  <c r="K6" s="1"/>
  <c r="K5" s="1"/>
  <c r="G18"/>
  <c r="I18"/>
  <c r="G19"/>
  <c r="I19"/>
  <c r="I20"/>
  <c r="I21"/>
  <c r="I22"/>
  <c r="I23"/>
  <c r="I24"/>
  <c r="G25"/>
  <c r="I25"/>
  <c r="I26"/>
  <c r="I27"/>
  <c r="I28"/>
  <c r="I29"/>
  <c r="D31"/>
  <c r="D30" s="1"/>
  <c r="E31"/>
  <c r="E30" s="1"/>
  <c r="F31"/>
  <c r="I31" s="1"/>
  <c r="H31"/>
  <c r="H30" s="1"/>
  <c r="J31"/>
  <c r="J30" s="1"/>
  <c r="K31"/>
  <c r="K30" s="1"/>
  <c r="G32"/>
  <c r="I32"/>
  <c r="G34"/>
  <c r="I34"/>
  <c r="G35"/>
  <c r="I35"/>
  <c r="G46"/>
  <c r="I46"/>
  <c r="D47"/>
  <c r="D49"/>
  <c r="E49"/>
  <c r="E47" s="1"/>
  <c r="F49"/>
  <c r="H49"/>
  <c r="J49"/>
  <c r="K49"/>
  <c r="G50"/>
  <c r="I50"/>
  <c r="G51"/>
  <c r="I51"/>
  <c r="G52"/>
  <c r="I52"/>
  <c r="D53"/>
  <c r="E53"/>
  <c r="G53" s="1"/>
  <c r="F53"/>
  <c r="H53"/>
  <c r="J53"/>
  <c r="K53"/>
  <c r="G54"/>
  <c r="I54"/>
  <c r="G56"/>
  <c r="I56"/>
  <c r="G57"/>
  <c r="G58"/>
  <c r="I58"/>
  <c r="D59"/>
  <c r="E59"/>
  <c r="F59"/>
  <c r="G59" s="1"/>
  <c r="H59"/>
  <c r="I59" s="1"/>
  <c r="J59"/>
  <c r="K59"/>
  <c r="G60"/>
  <c r="I60"/>
  <c r="D62"/>
  <c r="E62"/>
  <c r="F62"/>
  <c r="H62"/>
  <c r="I62" s="1"/>
  <c r="J62"/>
  <c r="K62"/>
  <c r="I63"/>
  <c r="G65"/>
  <c r="I65"/>
  <c r="G66"/>
  <c r="I66"/>
  <c r="D68"/>
  <c r="D67" s="1"/>
  <c r="E68"/>
  <c r="E67" s="1"/>
  <c r="G67" s="1"/>
  <c r="G69"/>
  <c r="I69"/>
  <c r="G62" l="1"/>
  <c r="I49"/>
  <c r="H5"/>
  <c r="I6"/>
  <c r="J48"/>
  <c r="K48"/>
  <c r="D6"/>
  <c r="H48"/>
  <c r="I17"/>
  <c r="I47"/>
  <c r="G47"/>
  <c r="D5"/>
  <c r="D48"/>
  <c r="J5"/>
  <c r="F48"/>
  <c r="F30"/>
  <c r="G30" s="1"/>
  <c r="E5"/>
  <c r="G49"/>
  <c r="G31"/>
  <c r="G68"/>
  <c r="E48"/>
  <c r="I48" l="1"/>
  <c r="G48"/>
  <c r="I5"/>
  <c r="F5"/>
  <c r="G5" s="1"/>
  <c r="I30"/>
</calcChain>
</file>

<file path=xl/sharedStrings.xml><?xml version="1.0" encoding="utf-8"?>
<sst xmlns="http://schemas.openxmlformats.org/spreadsheetml/2006/main" count="111" uniqueCount="111">
  <si>
    <t>Наименование показателя</t>
  </si>
  <si>
    <t>Коды бюджетной классификации доходов и расходов</t>
  </si>
  <si>
    <t>Исполнение за год, предшествующий текущему году, тыс. руб.</t>
  </si>
  <si>
    <t>Плановые назначения на текущий год, тыс. руб.</t>
  </si>
  <si>
    <t>Оценка ожидаемого исполнения на текущий год, тыс. руб.</t>
  </si>
  <si>
    <t>Выполнение плановых назначений, %</t>
  </si>
  <si>
    <t>Плановые назначения на очередной финансовый год, тыс. руб.</t>
  </si>
  <si>
    <t>Темп роста плановых назначений очередного финансового года к оценке ожидаемого исполнения текущего года, %</t>
  </si>
  <si>
    <t>Плановые назначения на первый год планового периода, %</t>
  </si>
  <si>
    <t>Плановые назначения на второй год планового периода, %</t>
  </si>
  <si>
    <t>Доходы бюджета - Итого</t>
  </si>
  <si>
    <t>Налоговые и неналоговые доходы, всего, в том числе налоговые и неналоговые доходы по следующим подгруппам: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</si>
  <si>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</si>
  <si>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</si>
  <si>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</si>
  <si>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000 1 05 00000 00 0000 000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</si>
  <si>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</si>
  <si>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</si>
  <si>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</si>
  <si>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</si>
  <si>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</si>
  <si>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000 1 05 04000 02 0000 110</t>
  </si>
  <si>
    <t>Налоги на имущество</t>
  </si>
  <si>
    <t>000 1 06 00000 00 0000 000</t>
  </si>
  <si>
    <t>Налог на имущество физических лиц</t>
  </si>
  <si>
    <t>Налог на имущество организаций</t>
  </si>
  <si>
    <t>000 1 06 02000 02 0000 110</t>
  </si>
  <si>
    <t>Земельный налог</t>
  </si>
  <si>
    <t>Земельный налог с организаций</t>
  </si>
  <si>
    <t>Земельный налог с физических лиц</t>
  </si>
  <si>
    <t>Налоги, сборы и регулярные платежи за пользование природными ресурсами</t>
  </si>
  <si>
    <t>000 1 07 00000 00 0000 000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</si>
  <si>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</si>
  <si>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</si>
  <si>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</si>
  <si>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</si>
  <si>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</si>
  <si>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</si>
  <si>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</si>
  <si>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</si>
  <si>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</si>
  <si>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</si>
  <si>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000 1 14 00000 00 0000 000</t>
  </si>
  <si>
    <t>Административные платежи и сборы</t>
  </si>
  <si>
    <t>000 1 15 00000 00 0000 000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</si>
  <si>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</si>
  <si>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</si>
  <si>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</si>
  <si>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</si>
  <si>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</si>
  <si>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</si>
  <si>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</si>
  <si>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</si>
  <si>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</si>
  <si>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</si>
  <si>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</si>
  <si>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</si>
  <si>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</t>
  </si>
  <si>
    <t>000 2 07 00000 00 0000 180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</si>
  <si>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</si>
  <si>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</si>
  <si>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</si>
  <si>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</si>
  <si>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Расходы бюджета - всего: &lt;*&gt;</t>
  </si>
  <si>
    <t>Оплата труда, начисления на выплаты по оплате труда</t>
  </si>
  <si>
    <t>в том числе:</t>
  </si>
  <si>
    <r>
      <t xml:space="preserve">Индексация оплаты труда, начисление на оплату труда, за исключением работников, оплата труда которых повышается в соответствии с Указами Президента Российской Федерации от 7 мая 2012 года </t>
    </r>
    <r>
      <rPr>
        <sz val="8"/>
        <color rgb="FF0000FF"/>
        <rFont val="Times New Roman"/>
        <family val="1"/>
        <charset val="204"/>
      </rPr>
      <t>N 597</t>
    </r>
    <r>
      <rPr>
        <sz val="8"/>
        <color theme="1"/>
        <rFont val="Times New Roman"/>
        <family val="1"/>
        <charset val="204"/>
      </rPr>
      <t xml:space="preserve">, от 1 июня 2012 года </t>
    </r>
    <r>
      <rPr>
        <sz val="8"/>
        <color rgb="FF0000FF"/>
        <rFont val="Times New Roman"/>
        <family val="1"/>
        <charset val="204"/>
      </rPr>
      <t>N 761</t>
    </r>
    <r>
      <rPr>
        <sz val="8"/>
        <color theme="1"/>
        <rFont val="Times New Roman"/>
        <family val="1"/>
        <charset val="204"/>
      </rPr>
      <t xml:space="preserve">, от 28 декабря 2012 года </t>
    </r>
    <r>
      <rPr>
        <sz val="8"/>
        <color rgb="FF0000FF"/>
        <rFont val="Times New Roman"/>
        <family val="1"/>
        <charset val="204"/>
      </rPr>
      <t>N 1688</t>
    </r>
    <r>
      <rPr>
        <sz val="8"/>
        <color theme="1"/>
        <rFont val="Times New Roman"/>
        <family val="1"/>
        <charset val="204"/>
      </rPr>
      <t xml:space="preserve">, </t>
    </r>
    <r>
      <rPr>
        <sz val="8"/>
        <color rgb="FF0000FF"/>
        <rFont val="Times New Roman"/>
        <family val="1"/>
        <charset val="204"/>
      </rPr>
      <t>распоряжением</t>
    </r>
    <r>
      <rPr>
        <sz val="8"/>
        <color theme="1"/>
        <rFont val="Times New Roman"/>
        <family val="1"/>
        <charset val="204"/>
      </rPr>
      <t xml:space="preserve"> Правительства Российской Федерации от 17 октября 2018 года N 2245-р на ___%</t>
    </r>
  </si>
  <si>
    <r>
      <t xml:space="preserve">Достижение целевых значений уровня оплаты труда не ниже предыдущего года отдельных категорий работников бюджетной сферы, установленных Указами Президента Российской Федерации от 7 мая 2012 года </t>
    </r>
    <r>
      <rPr>
        <sz val="8"/>
        <color rgb="FF0000FF"/>
        <rFont val="Times New Roman"/>
        <family val="1"/>
        <charset val="204"/>
      </rPr>
      <t>N 597</t>
    </r>
    <r>
      <rPr>
        <sz val="8"/>
        <color theme="1"/>
        <rFont val="Times New Roman"/>
        <family val="1"/>
        <charset val="204"/>
      </rPr>
      <t xml:space="preserve">, от 1 июня 2012 года </t>
    </r>
    <r>
      <rPr>
        <sz val="8"/>
        <color rgb="FF0000FF"/>
        <rFont val="Times New Roman"/>
        <family val="1"/>
        <charset val="204"/>
      </rPr>
      <t>N 761</t>
    </r>
    <r>
      <rPr>
        <sz val="8"/>
        <color theme="1"/>
        <rFont val="Times New Roman"/>
        <family val="1"/>
        <charset val="204"/>
      </rPr>
      <t xml:space="preserve">, от 28 декабря 2012 года </t>
    </r>
    <r>
      <rPr>
        <sz val="8"/>
        <color rgb="FF0000FF"/>
        <rFont val="Times New Roman"/>
        <family val="1"/>
        <charset val="204"/>
      </rPr>
      <t>N 1688</t>
    </r>
    <r>
      <rPr>
        <sz val="8"/>
        <color theme="1"/>
        <rFont val="Times New Roman"/>
        <family val="1"/>
        <charset val="204"/>
      </rPr>
      <t xml:space="preserve">, </t>
    </r>
    <r>
      <rPr>
        <sz val="8"/>
        <color rgb="FF0000FF"/>
        <rFont val="Times New Roman"/>
        <family val="1"/>
        <charset val="204"/>
      </rPr>
      <t>распоряжением</t>
    </r>
    <r>
      <rPr>
        <sz val="8"/>
        <color theme="1"/>
        <rFont val="Times New Roman"/>
        <family val="1"/>
        <charset val="204"/>
      </rPr>
      <t xml:space="preserve"> Правительства Российской Федерации от 17 октября 2018 года N 2245-р</t>
    </r>
  </si>
  <si>
    <t>Доведение минимального размера оплаты труда до ____ рублей</t>
  </si>
  <si>
    <t>Остальные расходы на оплату труда, начисления на выплаты по оплате труда</t>
  </si>
  <si>
    <t>Расходы в разрезе классификаций операций сектора государственного управления</t>
  </si>
  <si>
    <t>Результат исполнения бюджета (дефицит "-", профицит "+")</t>
  </si>
  <si>
    <t>ФОРМА
оценки ожидаемого исполнения местного бюджета на текущий
финансовый год и плановый период</t>
  </si>
  <si>
    <t>182 1 01 02000 01 0000 110</t>
  </si>
  <si>
    <t>182 1 03 00000 00 0000 000</t>
  </si>
  <si>
    <t xml:space="preserve"> </t>
  </si>
  <si>
    <t>182 1 05 03000 01 0000 110</t>
  </si>
  <si>
    <t>182 1 06 01000 00 0000 110</t>
  </si>
  <si>
    <t>182 1 06 06030 00 0000 110</t>
  </si>
  <si>
    <t>182 1 06 06040 00 0000 110</t>
  </si>
  <si>
    <t>802 1 13 00000 00 0000 000</t>
  </si>
  <si>
    <t>182 1 06 06000 00 0000 110</t>
  </si>
  <si>
    <t>802 2 00 00000 00 0000 000</t>
  </si>
  <si>
    <t>802 2 02 00000 00 0000 000</t>
  </si>
  <si>
    <t>802 2 02 02000 00 0000 150</t>
  </si>
  <si>
    <t>802 2 02 01000 00 0000 150</t>
  </si>
  <si>
    <t>802 2 02 03000 00 0000 150</t>
  </si>
  <si>
    <t>802 2 02 04000 00 0000 150</t>
  </si>
  <si>
    <t xml:space="preserve">Субсидии бюджетам  на реализацию федеральной целевой  программы "Увековечение  памяти погибших при защите Отчечества на 2019-2014 годы"
Субсидии бюджетам  на реализацию федеральной целевой  программы "Увековечение  памяти погибших при защите Отчечества на 2019-2014 годы"
</t>
  </si>
  <si>
    <t>802 2 02 25 000 00 0000 150</t>
  </si>
  <si>
    <t xml:space="preserve">        за счет прочих несоциальных выплат персоналу в денежной форме</t>
  </si>
  <si>
    <t xml:space="preserve">        в том числе: услуг связи</t>
  </si>
  <si>
    <t xml:space="preserve">   за счет оплаты работ, услуг</t>
  </si>
  <si>
    <t xml:space="preserve">        коммунальных услуг</t>
  </si>
  <si>
    <t xml:space="preserve">        работ, услуг по содержанию имущества</t>
  </si>
  <si>
    <t xml:space="preserve">        прочих работ, услуг</t>
  </si>
  <si>
    <t xml:space="preserve">   в том числе: за счет оплаты труда и начислений на выплаты по оплате труда</t>
  </si>
  <si>
    <t xml:space="preserve">        в том числе: за счет заработной платы</t>
  </si>
  <si>
    <t xml:space="preserve">        за счет начислений на выплаты по оплате труда</t>
  </si>
  <si>
    <t xml:space="preserve">   за счет прочих расходов</t>
  </si>
  <si>
    <t xml:space="preserve">        в том числе: за счет уплаты налогов, пошлин и сборов</t>
  </si>
  <si>
    <t xml:space="preserve">        за счет уплаты штрафов за нарушение законодательства о налогах и сборах, законодательства о страховых взносах</t>
  </si>
  <si>
    <t xml:space="preserve">   за счет приобретения товаров и материальных запасов</t>
  </si>
  <si>
    <t xml:space="preserve">        горюче-смазочных материалов</t>
  </si>
  <si>
    <t xml:space="preserve">        строительных материалов</t>
  </si>
  <si>
    <t xml:space="preserve">        прочих оборотных запасов (материалов)</t>
  </si>
  <si>
    <t xml:space="preserve">        материальных запасов однократного применения</t>
  </si>
  <si>
    <t>Выбытия по инвестиционным операциям - всего</t>
  </si>
  <si>
    <t xml:space="preserve">   в том числе: на приобретение нефинансовых активов:</t>
  </si>
  <si>
    <t xml:space="preserve">      из них: основных средств</t>
  </si>
  <si>
    <t xml:space="preserve">        транспортных услуг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</si>
</sst>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72"/>
  <sheetViews>
    <sheetView tabSelected="1" topLeftCell="B1" zoomScale="110" zoomScaleNormal="110" workbookViewId="0">
      <selection activeCell="I80" sqref="I80"/>
    </sheetView>
  </sheetViews>
  <sheetFormatPr defaultRowHeight="15"/>
  <cols>
    <col min="2" max="2" width="43" style="3" customWidth="1"/>
    <col min="3" max="3" width="21" customWidth="1"/>
    <col min="4" max="4" width="7.7109375" customWidth="1"/>
    <col min="5" max="5" width="7.28515625" customWidth="1"/>
    <col min="6" max="6" width="8.42578125" customWidth="1"/>
    <col min="7" max="7" width="6.28515625" customWidth="1"/>
    <col min="8" max="8" width="6.5703125" customWidth="1"/>
    <col min="9" max="9" width="6.28515625" customWidth="1"/>
    <col min="10" max="10" width="7.5703125" customWidth="1"/>
    <col min="11" max="11" width="7" customWidth="1"/>
  </cols>
  <sheetData>
    <row r="2" spans="2:11" ht="57" customHeight="1">
      <c r="B2" s="10" t="s">
        <v>72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ht="15.75" thickBot="1"/>
    <row r="4" spans="2:11" ht="214.5" thickBot="1">
      <c r="B4" s="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</row>
    <row r="5" spans="2:11" ht="15.75" thickBot="1">
      <c r="B5" s="5" t="s">
        <v>10</v>
      </c>
      <c r="C5" s="2"/>
      <c r="D5" s="9">
        <f>D6+D30</f>
        <v>18856.84</v>
      </c>
      <c r="E5" s="9">
        <f>E6+E30</f>
        <v>16813.849999999999</v>
      </c>
      <c r="F5" s="8">
        <f>F6+F30</f>
        <v>17110.849999999999</v>
      </c>
      <c r="G5" s="9">
        <f>E5*100/F5</f>
        <v>98.26425922733236</v>
      </c>
      <c r="H5" s="9">
        <f>H6+H30</f>
        <v>9323.6</v>
      </c>
      <c r="I5" s="9">
        <f>E5*100/F5</f>
        <v>98.26425922733236</v>
      </c>
      <c r="J5" s="9">
        <f>J6+J30</f>
        <v>11223.1</v>
      </c>
      <c r="K5" s="9">
        <f>K6+K30</f>
        <v>11669.6</v>
      </c>
    </row>
    <row r="6" spans="2:11" ht="34.5" thickBot="1">
      <c r="B6" s="6" t="s">
        <v>11</v>
      </c>
      <c r="C6" s="2"/>
      <c r="D6" s="2">
        <f>D7+D12+D15+D17+D25</f>
        <v>3271.69</v>
      </c>
      <c r="E6" s="8">
        <f>E7+E12+E15+E17+E25</f>
        <v>2588</v>
      </c>
      <c r="F6" s="8">
        <f>F7+F12+F15+F17+F25</f>
        <v>2885</v>
      </c>
      <c r="G6" s="9">
        <f>E6*100/F6</f>
        <v>89.705372616984405</v>
      </c>
      <c r="H6" s="8">
        <f>H7+H12+H15+H17+H25</f>
        <v>3051</v>
      </c>
      <c r="I6" s="9">
        <f>E6*100/F6</f>
        <v>89.705372616984405</v>
      </c>
      <c r="J6" s="9">
        <f>J7+J12+J15+J17+J25</f>
        <v>3211</v>
      </c>
      <c r="K6" s="9">
        <f>K7+K12+K15+K17+K25</f>
        <v>3371</v>
      </c>
    </row>
    <row r="7" spans="2:11" ht="15.75" thickBot="1">
      <c r="B7" s="6" t="s">
        <v>12</v>
      </c>
      <c r="C7" s="2" t="s">
        <v>73</v>
      </c>
      <c r="D7" s="2">
        <v>1340.02</v>
      </c>
      <c r="E7" s="8">
        <v>1150</v>
      </c>
      <c r="F7" s="8">
        <v>1350</v>
      </c>
      <c r="G7" s="9">
        <f>E7*100/F7</f>
        <v>85.18518518518519</v>
      </c>
      <c r="H7" s="8">
        <v>1250</v>
      </c>
      <c r="I7" s="9">
        <f>E7*100/F7</f>
        <v>85.18518518518519</v>
      </c>
      <c r="J7" s="9">
        <v>1300</v>
      </c>
      <c r="K7" s="9">
        <v>1350</v>
      </c>
    </row>
    <row r="8" spans="2:11" ht="0.75" customHeight="1" thickBot="1">
      <c r="B8" s="6" t="s">
        <v>13</v>
      </c>
      <c r="C8" s="2" t="s">
        <v>74</v>
      </c>
      <c r="D8" s="2"/>
      <c r="E8" s="8"/>
      <c r="F8" s="8"/>
      <c r="G8" s="9"/>
      <c r="H8" s="2"/>
      <c r="I8" s="2"/>
      <c r="J8" s="2"/>
      <c r="K8" s="2"/>
    </row>
    <row r="9" spans="2:11" ht="15.75" hidden="1" thickBot="1">
      <c r="B9" s="6" t="s">
        <v>14</v>
      </c>
      <c r="C9" s="2" t="s">
        <v>15</v>
      </c>
      <c r="D9" s="2"/>
      <c r="E9" s="8"/>
      <c r="F9" s="8"/>
      <c r="G9" s="9"/>
      <c r="H9" s="2"/>
      <c r="I9" s="2"/>
      <c r="J9" s="2"/>
      <c r="K9" s="2"/>
    </row>
    <row r="10" spans="2:11" ht="15.75" hidden="1" thickBot="1">
      <c r="B10" s="6" t="s">
        <v>75</v>
      </c>
      <c r="C10" s="2" t="s">
        <v>16</v>
      </c>
      <c r="D10" s="2"/>
      <c r="E10" s="8"/>
      <c r="F10" s="8"/>
      <c r="G10" s="9"/>
      <c r="H10" s="2"/>
      <c r="I10" s="2"/>
      <c r="J10" s="2"/>
      <c r="K10" s="2"/>
    </row>
    <row r="11" spans="2:11" ht="23.25" hidden="1" thickBot="1">
      <c r="B11" s="6" t="s">
        <v>17</v>
      </c>
      <c r="C11" s="2" t="s">
        <v>18</v>
      </c>
      <c r="D11" s="2"/>
      <c r="E11" s="8"/>
      <c r="F11" s="8"/>
      <c r="G11" s="9"/>
      <c r="H11" s="2"/>
      <c r="I11" s="2"/>
      <c r="J11" s="2"/>
      <c r="K11" s="2"/>
    </row>
    <row r="12" spans="2:11" ht="15.75" thickBot="1">
      <c r="B12" s="6" t="s">
        <v>19</v>
      </c>
      <c r="C12" s="2" t="s">
        <v>76</v>
      </c>
      <c r="D12" s="2">
        <f>D14-0.41</f>
        <v>-0.41</v>
      </c>
      <c r="E12" s="8">
        <v>8</v>
      </c>
      <c r="F12" s="8">
        <v>0</v>
      </c>
      <c r="G12" s="9">
        <v>0</v>
      </c>
      <c r="H12" s="8">
        <v>1</v>
      </c>
      <c r="I12" s="9">
        <v>0</v>
      </c>
      <c r="J12" s="9">
        <v>1</v>
      </c>
      <c r="K12" s="9">
        <v>1</v>
      </c>
    </row>
    <row r="13" spans="2:11" ht="0.75" customHeight="1" thickBot="1">
      <c r="B13" s="6" t="s">
        <v>20</v>
      </c>
      <c r="C13" s="2" t="s">
        <v>21</v>
      </c>
      <c r="D13" s="2"/>
      <c r="E13" s="8"/>
      <c r="F13" s="8"/>
      <c r="G13" s="9"/>
      <c r="H13" s="2"/>
      <c r="I13" s="9" t="e">
        <f t="shared" ref="I13:I14" si="0">H13*100/E13</f>
        <v>#DIV/0!</v>
      </c>
      <c r="J13" s="2"/>
      <c r="K13" s="2"/>
    </row>
    <row r="14" spans="2:11" ht="15.75" hidden="1" thickBot="1">
      <c r="B14" s="6" t="s">
        <v>22</v>
      </c>
      <c r="C14" s="2" t="s">
        <v>23</v>
      </c>
      <c r="D14" s="2"/>
      <c r="E14" s="8"/>
      <c r="F14" s="8"/>
      <c r="G14" s="9"/>
      <c r="H14" s="2"/>
      <c r="I14" s="9" t="e">
        <f t="shared" si="0"/>
        <v>#DIV/0!</v>
      </c>
      <c r="J14" s="2"/>
      <c r="K14" s="2"/>
    </row>
    <row r="15" spans="2:11" ht="15" customHeight="1" thickBot="1">
      <c r="B15" s="6" t="s">
        <v>24</v>
      </c>
      <c r="C15" s="2" t="s">
        <v>77</v>
      </c>
      <c r="D15" s="2">
        <v>902.87</v>
      </c>
      <c r="E15" s="8">
        <v>750</v>
      </c>
      <c r="F15" s="8">
        <v>750</v>
      </c>
      <c r="G15" s="9">
        <f>E15*100/F15</f>
        <v>100</v>
      </c>
      <c r="H15" s="8">
        <v>500</v>
      </c>
      <c r="I15" s="9">
        <f>E15*100/F15</f>
        <v>100</v>
      </c>
      <c r="J15" s="9">
        <v>550</v>
      </c>
      <c r="K15" s="9">
        <v>600</v>
      </c>
    </row>
    <row r="16" spans="2:11" ht="15.75" hidden="1" thickBot="1">
      <c r="B16" s="6" t="s">
        <v>25</v>
      </c>
      <c r="C16" s="2" t="s">
        <v>26</v>
      </c>
      <c r="D16" s="2"/>
      <c r="E16" s="8"/>
      <c r="F16" s="8"/>
      <c r="G16" s="9" t="e">
        <f>E16*100/F16</f>
        <v>#DIV/0!</v>
      </c>
      <c r="H16" s="8"/>
      <c r="I16" s="9" t="e">
        <f>H16*100/F16</f>
        <v>#DIV/0!</v>
      </c>
      <c r="J16" s="2"/>
      <c r="K16" s="9"/>
    </row>
    <row r="17" spans="2:11" ht="15.75" thickBot="1">
      <c r="B17" s="6" t="s">
        <v>27</v>
      </c>
      <c r="C17" s="2" t="s">
        <v>81</v>
      </c>
      <c r="D17" s="2">
        <f>D19+D18</f>
        <v>745.63</v>
      </c>
      <c r="E17" s="8">
        <f>E18+E19</f>
        <v>400</v>
      </c>
      <c r="F17" s="8">
        <v>500</v>
      </c>
      <c r="G17" s="9">
        <f>E17*100/F17</f>
        <v>80</v>
      </c>
      <c r="H17" s="8">
        <f>H18+H19</f>
        <v>1000</v>
      </c>
      <c r="I17" s="9">
        <f>E17*100/F17</f>
        <v>80</v>
      </c>
      <c r="J17" s="9">
        <f>J18+J19</f>
        <v>1060</v>
      </c>
      <c r="K17" s="9">
        <f>K18+K19</f>
        <v>1120</v>
      </c>
    </row>
    <row r="18" spans="2:11" ht="15.75" thickBot="1">
      <c r="B18" s="6" t="s">
        <v>28</v>
      </c>
      <c r="C18" s="2" t="s">
        <v>78</v>
      </c>
      <c r="D18" s="2">
        <v>385.04</v>
      </c>
      <c r="E18" s="8">
        <v>100</v>
      </c>
      <c r="F18" s="8">
        <v>400</v>
      </c>
      <c r="G18" s="9">
        <f>E18*100/F18</f>
        <v>25</v>
      </c>
      <c r="H18" s="8">
        <v>600</v>
      </c>
      <c r="I18" s="9">
        <f>E18*100/F18</f>
        <v>25</v>
      </c>
      <c r="J18" s="9">
        <v>650</v>
      </c>
      <c r="K18" s="9">
        <v>700</v>
      </c>
    </row>
    <row r="19" spans="2:11" ht="15.75" thickBot="1">
      <c r="B19" s="6" t="s">
        <v>29</v>
      </c>
      <c r="C19" s="2" t="s">
        <v>79</v>
      </c>
      <c r="D19" s="2">
        <v>360.59</v>
      </c>
      <c r="E19" s="8">
        <v>300</v>
      </c>
      <c r="F19" s="8">
        <v>370</v>
      </c>
      <c r="G19" s="9">
        <f>E19*100/F19</f>
        <v>81.081081081081081</v>
      </c>
      <c r="H19" s="8">
        <v>400</v>
      </c>
      <c r="I19" s="9">
        <f>E19*100/F19</f>
        <v>81.081081081081081</v>
      </c>
      <c r="J19" s="9">
        <v>410</v>
      </c>
      <c r="K19" s="9">
        <v>420</v>
      </c>
    </row>
    <row r="20" spans="2:11" ht="0.75" customHeight="1" thickBot="1">
      <c r="B20" s="6" t="s">
        <v>30</v>
      </c>
      <c r="C20" s="2" t="s">
        <v>31</v>
      </c>
      <c r="D20" s="2"/>
      <c r="E20" s="2"/>
      <c r="F20" s="2"/>
      <c r="G20" s="2"/>
      <c r="H20" s="2"/>
      <c r="I20" s="9" t="e">
        <f t="shared" ref="I20:I29" si="1">H20*100/F20</f>
        <v>#DIV/0!</v>
      </c>
      <c r="J20" s="2"/>
      <c r="K20" s="2"/>
    </row>
    <row r="21" spans="2:11" ht="15.75" hidden="1" thickBot="1">
      <c r="B21" s="6" t="s">
        <v>32</v>
      </c>
      <c r="C21" s="2" t="s">
        <v>33</v>
      </c>
      <c r="D21" s="2"/>
      <c r="E21" s="2"/>
      <c r="F21" s="2"/>
      <c r="G21" s="2"/>
      <c r="H21" s="2"/>
      <c r="I21" s="9" t="e">
        <f t="shared" si="1"/>
        <v>#DIV/0!</v>
      </c>
      <c r="J21" s="2"/>
      <c r="K21" s="2"/>
    </row>
    <row r="22" spans="2:11" ht="23.25" hidden="1" thickBot="1">
      <c r="B22" s="6" t="s">
        <v>34</v>
      </c>
      <c r="C22" s="2" t="s">
        <v>35</v>
      </c>
      <c r="D22" s="2"/>
      <c r="E22" s="2"/>
      <c r="F22" s="2"/>
      <c r="G22" s="2"/>
      <c r="H22" s="2"/>
      <c r="I22" s="9" t="e">
        <f t="shared" si="1"/>
        <v>#DIV/0!</v>
      </c>
      <c r="J22" s="2"/>
      <c r="K22" s="9"/>
    </row>
    <row r="23" spans="2:11" ht="23.25" hidden="1" thickBot="1">
      <c r="B23" s="6" t="s">
        <v>36</v>
      </c>
      <c r="C23" s="2" t="s">
        <v>37</v>
      </c>
      <c r="D23" s="2"/>
      <c r="E23" s="2"/>
      <c r="F23" s="2"/>
      <c r="G23" s="2"/>
      <c r="H23" s="2"/>
      <c r="I23" s="9" t="e">
        <f t="shared" si="1"/>
        <v>#DIV/0!</v>
      </c>
      <c r="J23" s="2"/>
      <c r="K23" s="2"/>
    </row>
    <row r="24" spans="2:11" ht="15.75" hidden="1" thickBot="1">
      <c r="B24" s="6" t="s">
        <v>38</v>
      </c>
      <c r="C24" s="2" t="s">
        <v>39</v>
      </c>
      <c r="D24" s="2"/>
      <c r="E24" s="2"/>
      <c r="F24" s="2"/>
      <c r="G24" s="2"/>
      <c r="H24" s="2"/>
      <c r="I24" s="9" t="e">
        <f t="shared" si="1"/>
        <v>#DIV/0!</v>
      </c>
      <c r="J24" s="9"/>
      <c r="K24" s="2"/>
    </row>
    <row r="25" spans="2:11" ht="23.25" thickBot="1">
      <c r="B25" s="6" t="s">
        <v>40</v>
      </c>
      <c r="C25" s="2" t="s">
        <v>80</v>
      </c>
      <c r="D25" s="2">
        <v>283.58</v>
      </c>
      <c r="E25" s="8">
        <v>280</v>
      </c>
      <c r="F25" s="8">
        <v>285</v>
      </c>
      <c r="G25" s="9">
        <f>E25*100/F25</f>
        <v>98.245614035087726</v>
      </c>
      <c r="H25" s="8">
        <v>300</v>
      </c>
      <c r="I25" s="9">
        <f>E25*100/F25</f>
        <v>98.245614035087726</v>
      </c>
      <c r="J25" s="9">
        <v>300</v>
      </c>
      <c r="K25" s="9">
        <v>300</v>
      </c>
    </row>
    <row r="26" spans="2:11" ht="0.75" customHeight="1" thickBot="1">
      <c r="B26" s="6" t="s">
        <v>41</v>
      </c>
      <c r="C26" s="2" t="s">
        <v>42</v>
      </c>
      <c r="D26" s="2"/>
      <c r="E26" s="8"/>
      <c r="F26" s="2"/>
      <c r="G26" s="2"/>
      <c r="H26" s="2"/>
      <c r="I26" s="9" t="e">
        <f t="shared" si="1"/>
        <v>#DIV/0!</v>
      </c>
      <c r="J26" s="2"/>
      <c r="K26" s="2"/>
    </row>
    <row r="27" spans="2:11" ht="15.75" hidden="1" thickBot="1">
      <c r="B27" s="6" t="s">
        <v>43</v>
      </c>
      <c r="C27" s="2" t="s">
        <v>44</v>
      </c>
      <c r="D27" s="2"/>
      <c r="E27" s="8"/>
      <c r="F27" s="2"/>
      <c r="G27" s="2"/>
      <c r="H27" s="2"/>
      <c r="I27" s="9" t="e">
        <f t="shared" si="1"/>
        <v>#DIV/0!</v>
      </c>
      <c r="J27" s="9"/>
      <c r="K27" s="2"/>
    </row>
    <row r="28" spans="2:11" ht="15.75" hidden="1" thickBot="1">
      <c r="B28" s="6" t="s">
        <v>45</v>
      </c>
      <c r="C28" s="2" t="s">
        <v>46</v>
      </c>
      <c r="D28" s="2"/>
      <c r="E28" s="8"/>
      <c r="F28" s="2"/>
      <c r="G28" s="2"/>
      <c r="H28" s="2"/>
      <c r="I28" s="9" t="e">
        <f t="shared" si="1"/>
        <v>#DIV/0!</v>
      </c>
      <c r="J28" s="2"/>
      <c r="K28" s="2"/>
    </row>
    <row r="29" spans="2:11" ht="15.75" hidden="1" thickBot="1">
      <c r="B29" s="6" t="s">
        <v>47</v>
      </c>
      <c r="C29" s="2" t="s">
        <v>48</v>
      </c>
      <c r="D29" s="2"/>
      <c r="E29" s="8"/>
      <c r="F29" s="2"/>
      <c r="G29" s="2"/>
      <c r="H29" s="2"/>
      <c r="I29" s="9" t="e">
        <f t="shared" si="1"/>
        <v>#DIV/0!</v>
      </c>
      <c r="J29" s="9"/>
      <c r="K29" s="2"/>
    </row>
    <row r="30" spans="2:11" ht="15.75" thickBot="1">
      <c r="B30" s="6" t="s">
        <v>49</v>
      </c>
      <c r="C30" s="2" t="s">
        <v>82</v>
      </c>
      <c r="D30" s="9">
        <f>D31</f>
        <v>15585.15</v>
      </c>
      <c r="E30" s="9">
        <f>E31</f>
        <v>14225.85</v>
      </c>
      <c r="F30" s="2">
        <f>F31</f>
        <v>14225.85</v>
      </c>
      <c r="G30" s="9">
        <f>E30*100/F30</f>
        <v>100</v>
      </c>
      <c r="H30" s="8">
        <f>H31</f>
        <v>6272.6</v>
      </c>
      <c r="I30" s="9">
        <f>E30*100/F30</f>
        <v>100</v>
      </c>
      <c r="J30" s="9">
        <f>J31</f>
        <v>8012.1</v>
      </c>
      <c r="K30" s="9">
        <f>K31</f>
        <v>8298.6</v>
      </c>
    </row>
    <row r="31" spans="2:11" ht="23.25" thickBot="1">
      <c r="B31" s="6" t="s">
        <v>50</v>
      </c>
      <c r="C31" s="2" t="s">
        <v>83</v>
      </c>
      <c r="D31" s="9">
        <f>D32+D33+D34+D35</f>
        <v>15585.15</v>
      </c>
      <c r="E31" s="9">
        <f>E32+E33+E34+E35</f>
        <v>14225.85</v>
      </c>
      <c r="F31" s="2">
        <f>F32+F33+F34+F35</f>
        <v>14225.85</v>
      </c>
      <c r="G31" s="9">
        <f>E31*100/F31</f>
        <v>100</v>
      </c>
      <c r="H31" s="8">
        <f>H32+H33+H34+H35+H37</f>
        <v>6272.6</v>
      </c>
      <c r="I31" s="9">
        <f>E31*100/F31</f>
        <v>100</v>
      </c>
      <c r="J31" s="8">
        <f>J32+J33+J34+J35+J37</f>
        <v>8012.1</v>
      </c>
      <c r="K31" s="8">
        <f>K32+K33+K34+K35+K37</f>
        <v>8298.6</v>
      </c>
    </row>
    <row r="32" spans="2:11" ht="23.25" thickBot="1">
      <c r="B32" s="6" t="s">
        <v>51</v>
      </c>
      <c r="C32" s="2" t="s">
        <v>85</v>
      </c>
      <c r="D32" s="8">
        <v>4818</v>
      </c>
      <c r="E32" s="9">
        <v>5734</v>
      </c>
      <c r="F32" s="9">
        <v>5734</v>
      </c>
      <c r="G32" s="9">
        <f>E32*100/F32</f>
        <v>100</v>
      </c>
      <c r="H32" s="8">
        <v>5747</v>
      </c>
      <c r="I32" s="9">
        <f>E32*100/F32</f>
        <v>100</v>
      </c>
      <c r="J32" s="9">
        <v>5747</v>
      </c>
      <c r="K32" s="9">
        <v>5747</v>
      </c>
    </row>
    <row r="33" spans="2:11" ht="23.25" thickBot="1">
      <c r="B33" s="6" t="s">
        <v>52</v>
      </c>
      <c r="C33" s="2" t="s">
        <v>84</v>
      </c>
      <c r="D33" s="2">
        <v>1818.18</v>
      </c>
      <c r="E33" s="9">
        <v>0</v>
      </c>
      <c r="F33" s="2">
        <v>0</v>
      </c>
      <c r="G33" s="9">
        <v>0</v>
      </c>
      <c r="H33" s="2">
        <v>8.6</v>
      </c>
      <c r="I33" s="9">
        <v>0</v>
      </c>
      <c r="J33" s="9">
        <v>1744.3</v>
      </c>
      <c r="K33" s="9">
        <v>2011.7</v>
      </c>
    </row>
    <row r="34" spans="2:11" ht="23.25" thickBot="1">
      <c r="B34" s="6" t="s">
        <v>53</v>
      </c>
      <c r="C34" s="2" t="s">
        <v>86</v>
      </c>
      <c r="D34" s="8">
        <v>505</v>
      </c>
      <c r="E34" s="9">
        <v>509.6</v>
      </c>
      <c r="F34" s="2">
        <v>509.6</v>
      </c>
      <c r="G34" s="9">
        <f>E34*100/F34</f>
        <v>100</v>
      </c>
      <c r="H34" s="8">
        <v>517</v>
      </c>
      <c r="I34" s="9">
        <f>E34*100/F34</f>
        <v>100</v>
      </c>
      <c r="J34" s="9">
        <v>520.79999999999995</v>
      </c>
      <c r="K34" s="9">
        <v>539.9</v>
      </c>
    </row>
    <row r="35" spans="2:11" ht="27" customHeight="1" thickBot="1">
      <c r="B35" s="6" t="s">
        <v>54</v>
      </c>
      <c r="C35" s="2" t="s">
        <v>87</v>
      </c>
      <c r="D35" s="2">
        <v>8443.9699999999993</v>
      </c>
      <c r="E35" s="9">
        <v>7982.25</v>
      </c>
      <c r="F35" s="2">
        <v>7982.25</v>
      </c>
      <c r="G35" s="9">
        <f>E35*100/F35</f>
        <v>100</v>
      </c>
      <c r="H35" s="2">
        <v>0</v>
      </c>
      <c r="I35" s="9">
        <f>E35*100/F35</f>
        <v>100</v>
      </c>
      <c r="J35" s="9"/>
      <c r="K35" s="9"/>
    </row>
    <row r="36" spans="2:11" ht="35.25" hidden="1" customHeight="1" thickBot="1">
      <c r="B36" s="6" t="s">
        <v>55</v>
      </c>
      <c r="C36" s="2" t="s">
        <v>56</v>
      </c>
      <c r="D36" s="2"/>
      <c r="E36" s="2"/>
      <c r="F36" s="2"/>
      <c r="G36" s="2"/>
      <c r="H36" s="2"/>
      <c r="I36" s="2"/>
      <c r="J36" s="2"/>
      <c r="K36" s="2"/>
    </row>
    <row r="37" spans="2:11" ht="24" customHeight="1" thickBot="1">
      <c r="B37" s="6" t="s">
        <v>88</v>
      </c>
      <c r="C37" s="2" t="s">
        <v>89</v>
      </c>
      <c r="D37" s="2">
        <v>0</v>
      </c>
      <c r="E37" s="2">
        <v>0</v>
      </c>
      <c r="F37" s="2">
        <v>0</v>
      </c>
      <c r="G37" s="2">
        <v>0</v>
      </c>
      <c r="H37" s="2"/>
      <c r="I37" s="9">
        <v>0</v>
      </c>
      <c r="J37" s="9"/>
      <c r="K37" s="2"/>
    </row>
    <row r="38" spans="2:11" ht="23.25" customHeight="1" thickBot="1">
      <c r="B38" s="6" t="s">
        <v>57</v>
      </c>
      <c r="C38" s="2" t="s">
        <v>58</v>
      </c>
      <c r="D38" s="2"/>
      <c r="E38" s="2"/>
      <c r="F38" s="2"/>
      <c r="G38" s="2"/>
      <c r="H38" s="2"/>
      <c r="I38" s="9">
        <v>0</v>
      </c>
      <c r="J38" s="2"/>
      <c r="K38" s="2"/>
    </row>
    <row r="39" spans="2:11" ht="57" thickBot="1">
      <c r="B39" s="6" t="s">
        <v>59</v>
      </c>
      <c r="C39" s="2" t="s">
        <v>60</v>
      </c>
      <c r="D39" s="2">
        <v>0</v>
      </c>
      <c r="E39" s="2"/>
      <c r="F39" s="2"/>
      <c r="G39" s="2"/>
      <c r="H39" s="2"/>
      <c r="I39" s="9">
        <v>0</v>
      </c>
      <c r="J39" s="2"/>
      <c r="K39" s="2"/>
    </row>
    <row r="40" spans="2:11" ht="34.5" thickBot="1">
      <c r="B40" s="6" t="s">
        <v>61</v>
      </c>
      <c r="C40" s="2" t="s">
        <v>62</v>
      </c>
      <c r="D40" s="2"/>
      <c r="E40" s="2"/>
      <c r="F40" s="2"/>
      <c r="G40" s="2"/>
      <c r="H40" s="2"/>
      <c r="I40" s="9">
        <v>0</v>
      </c>
      <c r="J40" s="2"/>
      <c r="K40" s="2"/>
    </row>
    <row r="41" spans="2:11" ht="15.75" thickBot="1">
      <c r="B41" s="7" t="s">
        <v>63</v>
      </c>
      <c r="C41" s="2"/>
      <c r="D41" s="2"/>
      <c r="E41" s="2"/>
      <c r="F41" s="2"/>
      <c r="G41" s="2"/>
      <c r="H41" s="2"/>
      <c r="I41" s="9">
        <v>0</v>
      </c>
      <c r="J41" s="2"/>
      <c r="K41" s="2"/>
    </row>
    <row r="42" spans="2:11" ht="15.75" thickBot="1">
      <c r="B42" s="6" t="s">
        <v>64</v>
      </c>
      <c r="C42" s="2"/>
      <c r="D42" s="2"/>
      <c r="E42" s="2"/>
      <c r="F42" s="2"/>
      <c r="G42" s="2"/>
      <c r="H42" s="2"/>
      <c r="I42" s="9">
        <v>0</v>
      </c>
      <c r="J42" s="2"/>
      <c r="K42" s="2"/>
    </row>
    <row r="43" spans="2:11" ht="15.75" thickBot="1">
      <c r="B43" s="6" t="s">
        <v>65</v>
      </c>
      <c r="C43" s="2"/>
      <c r="D43" s="2"/>
      <c r="E43" s="2"/>
      <c r="F43" s="2"/>
      <c r="G43" s="2"/>
      <c r="H43" s="2"/>
      <c r="I43" s="9">
        <v>0</v>
      </c>
      <c r="J43" s="2"/>
      <c r="K43" s="2"/>
    </row>
    <row r="44" spans="2:11" ht="79.5" thickBot="1">
      <c r="B44" s="6" t="s">
        <v>66</v>
      </c>
      <c r="C44" s="2"/>
      <c r="D44" s="2"/>
      <c r="E44" s="2"/>
      <c r="F44" s="2"/>
      <c r="G44" s="2"/>
      <c r="H44" s="2"/>
      <c r="I44" s="2"/>
      <c r="J44" s="2"/>
      <c r="K44" s="2"/>
    </row>
    <row r="45" spans="2:11" ht="79.5" thickBot="1">
      <c r="B45" s="6" t="s">
        <v>67</v>
      </c>
      <c r="C45" s="2"/>
      <c r="D45" s="2"/>
      <c r="E45" s="2"/>
      <c r="F45" s="2"/>
      <c r="G45" s="2"/>
      <c r="H45" s="2"/>
      <c r="I45" s="2"/>
      <c r="J45" s="2"/>
      <c r="K45" s="2"/>
    </row>
    <row r="46" spans="2:11" ht="23.25" thickBot="1">
      <c r="B46" s="6" t="s">
        <v>68</v>
      </c>
      <c r="C46" s="2"/>
      <c r="D46" s="2">
        <v>204.52</v>
      </c>
      <c r="E46" s="2">
        <v>182.04</v>
      </c>
      <c r="F46" s="2">
        <v>182.04</v>
      </c>
      <c r="G46" s="9">
        <f t="shared" ref="G46:G51" si="2">E46*100/F46</f>
        <v>100</v>
      </c>
      <c r="H46" s="2">
        <v>182.04</v>
      </c>
      <c r="I46" s="9">
        <f t="shared" ref="I46:I52" si="3">E46*100/F46</f>
        <v>100</v>
      </c>
      <c r="J46" s="2">
        <v>182.04</v>
      </c>
      <c r="K46" s="2">
        <v>182.04</v>
      </c>
    </row>
    <row r="47" spans="2:11" ht="23.25" thickBot="1">
      <c r="B47" s="6" t="s">
        <v>69</v>
      </c>
      <c r="C47" s="2"/>
      <c r="D47" s="2">
        <f>D50+D51</f>
        <v>7183.3899999999994</v>
      </c>
      <c r="E47" s="2">
        <f>E49</f>
        <v>8401.36</v>
      </c>
      <c r="F47" s="2">
        <v>8401.36</v>
      </c>
      <c r="G47" s="9">
        <f t="shared" si="2"/>
        <v>100</v>
      </c>
      <c r="H47" s="2">
        <v>8401.36</v>
      </c>
      <c r="I47" s="9">
        <f t="shared" si="3"/>
        <v>100</v>
      </c>
      <c r="J47" s="2">
        <v>8401.36</v>
      </c>
      <c r="K47" s="2">
        <v>8401.36</v>
      </c>
    </row>
    <row r="48" spans="2:11" ht="23.25" thickBot="1">
      <c r="B48" s="6" t="s">
        <v>70</v>
      </c>
      <c r="C48" s="2"/>
      <c r="D48" s="9">
        <f>D49+D53+D59+D62+D67</f>
        <v>18822.399999999998</v>
      </c>
      <c r="E48" s="2">
        <f>E49+E53+E59+E62+E67</f>
        <v>17561.96</v>
      </c>
      <c r="F48" s="2">
        <f>F49+F53+F59+F62+F67</f>
        <v>17453.199999999997</v>
      </c>
      <c r="G48" s="9">
        <f t="shared" si="2"/>
        <v>100.62315220131553</v>
      </c>
      <c r="H48" s="2">
        <f>H49+H52+H53+H59+H62+H67</f>
        <v>9323.6</v>
      </c>
      <c r="I48" s="9">
        <f t="shared" si="3"/>
        <v>100.62315220131553</v>
      </c>
      <c r="J48" s="2">
        <f>J49+J52+J53+J59+J62+J67</f>
        <v>11133.100000000002</v>
      </c>
      <c r="K48" s="2">
        <f>K49+K52+K53+K59+K62+K67</f>
        <v>11519.060000000001</v>
      </c>
    </row>
    <row r="49" spans="2:11" ht="23.25" thickBot="1">
      <c r="B49" s="6" t="s">
        <v>96</v>
      </c>
      <c r="C49" s="2">
        <v>210</v>
      </c>
      <c r="D49" s="2">
        <f>D50+D51</f>
        <v>7183.3899999999994</v>
      </c>
      <c r="E49" s="2">
        <f>E50+E51</f>
        <v>8401.36</v>
      </c>
      <c r="F49" s="2">
        <f>F50+F51</f>
        <v>7792.6</v>
      </c>
      <c r="G49" s="9">
        <f t="shared" si="2"/>
        <v>107.81202679465133</v>
      </c>
      <c r="H49" s="2">
        <f>H50+H51</f>
        <v>8401.36</v>
      </c>
      <c r="I49" s="9">
        <f t="shared" si="3"/>
        <v>107.81202679465133</v>
      </c>
      <c r="J49" s="2">
        <f>J50+J51</f>
        <v>8401.36</v>
      </c>
      <c r="K49" s="2">
        <f>K50+K51</f>
        <v>8401.36</v>
      </c>
    </row>
    <row r="50" spans="2:11" ht="15.75" thickBot="1">
      <c r="B50" s="6" t="s">
        <v>97</v>
      </c>
      <c r="C50" s="2">
        <v>211</v>
      </c>
      <c r="D50" s="2">
        <v>5529.87</v>
      </c>
      <c r="E50" s="2">
        <v>6604.95</v>
      </c>
      <c r="F50" s="2">
        <v>5989</v>
      </c>
      <c r="G50" s="9">
        <f t="shared" si="2"/>
        <v>110.28468859575889</v>
      </c>
      <c r="H50" s="2">
        <v>6604.95</v>
      </c>
      <c r="I50" s="9">
        <f t="shared" si="3"/>
        <v>110.28468859575889</v>
      </c>
      <c r="J50" s="2">
        <v>6604.95</v>
      </c>
      <c r="K50" s="2">
        <v>6604.95</v>
      </c>
    </row>
    <row r="51" spans="2:11" ht="15.75" thickBot="1">
      <c r="B51" s="6" t="s">
        <v>98</v>
      </c>
      <c r="C51" s="2">
        <v>213</v>
      </c>
      <c r="D51" s="2">
        <v>1653.52</v>
      </c>
      <c r="E51" s="2">
        <v>1796.41</v>
      </c>
      <c r="F51" s="2">
        <v>1803.6</v>
      </c>
      <c r="G51" s="9">
        <f t="shared" si="2"/>
        <v>99.601352849855843</v>
      </c>
      <c r="H51" s="2">
        <v>1796.41</v>
      </c>
      <c r="I51" s="9">
        <f t="shared" si="3"/>
        <v>99.601352849855843</v>
      </c>
      <c r="J51" s="2">
        <v>1796.41</v>
      </c>
      <c r="K51" s="2">
        <v>1796.41</v>
      </c>
    </row>
    <row r="52" spans="2:11" ht="23.25" thickBot="1">
      <c r="B52" s="6" t="s">
        <v>90</v>
      </c>
      <c r="C52" s="2">
        <v>212</v>
      </c>
      <c r="D52" s="2">
        <v>0</v>
      </c>
      <c r="E52" s="2">
        <v>40</v>
      </c>
      <c r="F52" s="2">
        <v>40</v>
      </c>
      <c r="G52" s="9">
        <f t="shared" ref="G52:G57" si="4">E52*100/F52</f>
        <v>100</v>
      </c>
      <c r="H52" s="2">
        <v>40</v>
      </c>
      <c r="I52" s="9">
        <f t="shared" si="3"/>
        <v>100</v>
      </c>
      <c r="J52" s="2"/>
      <c r="K52" s="2"/>
    </row>
    <row r="53" spans="2:11" ht="15.75" thickBot="1">
      <c r="B53" s="6" t="s">
        <v>92</v>
      </c>
      <c r="C53" s="2">
        <v>220</v>
      </c>
      <c r="D53" s="2">
        <f>D54+D55+D56+D57+D58</f>
        <v>5973.2900000000009</v>
      </c>
      <c r="E53" s="2">
        <f>E54+E55+E56+E57+E58</f>
        <v>5438</v>
      </c>
      <c r="F53" s="2">
        <f>F54+F55+F56+F57+F58</f>
        <v>5938</v>
      </c>
      <c r="G53" s="9">
        <f t="shared" si="4"/>
        <v>91.579656449983162</v>
      </c>
      <c r="H53" s="2">
        <f>H54+H55+H56+H57+H58</f>
        <v>682.24</v>
      </c>
      <c r="I53" s="9">
        <v>0</v>
      </c>
      <c r="J53" s="2">
        <f>J54+J55+J56+J57+J58</f>
        <v>2188.6999999999998</v>
      </c>
      <c r="K53" s="2">
        <f>K54+K55+K56+K57+K58</f>
        <v>2313.1</v>
      </c>
    </row>
    <row r="54" spans="2:11" ht="15.75" thickBot="1">
      <c r="B54" s="6" t="s">
        <v>91</v>
      </c>
      <c r="C54" s="2">
        <v>221</v>
      </c>
      <c r="D54" s="2">
        <v>89.35</v>
      </c>
      <c r="E54" s="2">
        <v>80</v>
      </c>
      <c r="F54" s="2">
        <v>80</v>
      </c>
      <c r="G54" s="9">
        <f t="shared" si="4"/>
        <v>100</v>
      </c>
      <c r="H54" s="2">
        <v>90</v>
      </c>
      <c r="I54" s="9">
        <f t="shared" ref="I54" si="5">H54*100/E54</f>
        <v>112.5</v>
      </c>
      <c r="J54" s="2">
        <v>100</v>
      </c>
      <c r="K54" s="2">
        <v>100</v>
      </c>
    </row>
    <row r="55" spans="2:11" ht="15.75" thickBot="1">
      <c r="B55" s="6" t="s">
        <v>110</v>
      </c>
      <c r="C55" s="2">
        <v>222</v>
      </c>
      <c r="D55" s="2">
        <v>27</v>
      </c>
      <c r="E55" s="2">
        <v>0</v>
      </c>
      <c r="F55" s="2">
        <v>0</v>
      </c>
      <c r="G55" s="9">
        <v>0</v>
      </c>
      <c r="H55" s="2">
        <v>0</v>
      </c>
      <c r="I55" s="9">
        <v>0</v>
      </c>
      <c r="J55" s="2"/>
      <c r="K55" s="2"/>
    </row>
    <row r="56" spans="2:11" ht="15.75" thickBot="1">
      <c r="B56" s="6" t="s">
        <v>93</v>
      </c>
      <c r="C56" s="2">
        <v>223</v>
      </c>
      <c r="D56" s="2">
        <v>187.21</v>
      </c>
      <c r="E56" s="2">
        <v>450</v>
      </c>
      <c r="F56" s="2">
        <v>450</v>
      </c>
      <c r="G56" s="9">
        <f t="shared" si="4"/>
        <v>100</v>
      </c>
      <c r="H56" s="2">
        <v>392.24</v>
      </c>
      <c r="I56" s="9">
        <f>E56*100/F56</f>
        <v>100</v>
      </c>
      <c r="J56" s="2">
        <v>320.8</v>
      </c>
      <c r="K56" s="2">
        <v>177.8</v>
      </c>
    </row>
    <row r="57" spans="2:11" ht="15.75" thickBot="1">
      <c r="B57" s="6" t="s">
        <v>94</v>
      </c>
      <c r="C57" s="2">
        <v>225</v>
      </c>
      <c r="D57" s="2">
        <v>5243.84</v>
      </c>
      <c r="E57" s="2">
        <v>4500</v>
      </c>
      <c r="F57" s="2">
        <v>5000</v>
      </c>
      <c r="G57" s="9">
        <f t="shared" si="4"/>
        <v>90</v>
      </c>
      <c r="H57" s="2"/>
      <c r="I57" s="9">
        <v>0</v>
      </c>
      <c r="J57" s="2">
        <v>1744.3</v>
      </c>
      <c r="K57" s="2">
        <v>2011.7</v>
      </c>
    </row>
    <row r="58" spans="2:11" ht="15.75" thickBot="1">
      <c r="B58" s="6" t="s">
        <v>95</v>
      </c>
      <c r="C58" s="2">
        <v>226</v>
      </c>
      <c r="D58" s="2">
        <v>425.89</v>
      </c>
      <c r="E58" s="2">
        <v>408</v>
      </c>
      <c r="F58" s="2">
        <v>408</v>
      </c>
      <c r="G58" s="9">
        <f>E58*100/F58</f>
        <v>100</v>
      </c>
      <c r="H58" s="2">
        <v>200</v>
      </c>
      <c r="I58" s="9">
        <f t="shared" ref="I58:I59" si="6">H58*100/E58</f>
        <v>49.019607843137258</v>
      </c>
      <c r="J58" s="2">
        <v>23.6</v>
      </c>
      <c r="K58" s="2">
        <v>23.6</v>
      </c>
    </row>
    <row r="59" spans="2:11" ht="15.75" thickBot="1">
      <c r="B59" s="6" t="s">
        <v>99</v>
      </c>
      <c r="C59" s="2">
        <v>290</v>
      </c>
      <c r="D59" s="2">
        <f>D60+D61</f>
        <v>4.38</v>
      </c>
      <c r="E59" s="2">
        <f>E60+E61</f>
        <v>200</v>
      </c>
      <c r="F59" s="2">
        <f>F60+F61</f>
        <v>200</v>
      </c>
      <c r="G59" s="9">
        <f>E59*100/F59</f>
        <v>100</v>
      </c>
      <c r="H59" s="2">
        <f>H60</f>
        <v>200</v>
      </c>
      <c r="I59" s="9">
        <f t="shared" si="6"/>
        <v>100</v>
      </c>
      <c r="J59" s="2">
        <f>J60</f>
        <v>143.6</v>
      </c>
      <c r="K59" s="2">
        <f>K60</f>
        <v>119.6</v>
      </c>
    </row>
    <row r="60" spans="2:11" ht="15.75" thickBot="1">
      <c r="B60" s="6" t="s">
        <v>100</v>
      </c>
      <c r="C60" s="2">
        <v>291</v>
      </c>
      <c r="D60" s="2"/>
      <c r="E60" s="2">
        <v>200</v>
      </c>
      <c r="F60" s="2">
        <v>200</v>
      </c>
      <c r="G60" s="9">
        <f t="shared" ref="G60:G66" si="7">E60*100/F60</f>
        <v>100</v>
      </c>
      <c r="H60" s="2">
        <v>200</v>
      </c>
      <c r="I60" s="9">
        <f>E60*100/F60</f>
        <v>100</v>
      </c>
      <c r="J60" s="2">
        <v>143.6</v>
      </c>
      <c r="K60" s="2">
        <v>119.6</v>
      </c>
    </row>
    <row r="61" spans="2:11" ht="34.5" thickBot="1">
      <c r="B61" s="6" t="s">
        <v>101</v>
      </c>
      <c r="C61" s="2">
        <v>292</v>
      </c>
      <c r="D61" s="2">
        <v>4.38</v>
      </c>
      <c r="E61" s="2">
        <v>0</v>
      </c>
      <c r="F61" s="2"/>
      <c r="G61" s="9">
        <v>0</v>
      </c>
      <c r="H61" s="2"/>
      <c r="I61" s="9">
        <v>0</v>
      </c>
      <c r="J61" s="2"/>
      <c r="K61" s="2"/>
    </row>
    <row r="62" spans="2:11" ht="15.75" thickBot="1">
      <c r="B62" s="6" t="s">
        <v>102</v>
      </c>
      <c r="C62" s="2">
        <v>340</v>
      </c>
      <c r="D62" s="2">
        <f>D63+D64+D65+D66</f>
        <v>3824.7900000000004</v>
      </c>
      <c r="E62" s="2">
        <f>E63+E64+E65+E66</f>
        <v>3200</v>
      </c>
      <c r="F62" s="2">
        <f>F63+F64+F65</f>
        <v>3200</v>
      </c>
      <c r="G62" s="9">
        <f t="shared" si="7"/>
        <v>100</v>
      </c>
      <c r="H62" s="2">
        <f>H63+H64+H65+H66</f>
        <v>0</v>
      </c>
      <c r="I62" s="9">
        <f t="shared" ref="I62:I63" si="8">H62*100/E62</f>
        <v>0</v>
      </c>
      <c r="J62" s="2">
        <f>J64</f>
        <v>399.44</v>
      </c>
      <c r="K62" s="2">
        <f>K64</f>
        <v>685</v>
      </c>
    </row>
    <row r="63" spans="2:11" ht="15.75" thickBot="1">
      <c r="B63" s="6" t="s">
        <v>103</v>
      </c>
      <c r="C63" s="2">
        <v>343</v>
      </c>
      <c r="D63" s="2">
        <v>735.49</v>
      </c>
      <c r="E63" s="2">
        <v>500</v>
      </c>
      <c r="F63" s="2">
        <v>700</v>
      </c>
      <c r="G63" s="9">
        <v>0</v>
      </c>
      <c r="H63" s="2">
        <v>0</v>
      </c>
      <c r="I63" s="9">
        <f t="shared" si="8"/>
        <v>0</v>
      </c>
      <c r="J63" s="2"/>
      <c r="K63" s="2"/>
    </row>
    <row r="64" spans="2:11" ht="15.75" thickBot="1">
      <c r="B64" s="6" t="s">
        <v>104</v>
      </c>
      <c r="C64" s="2">
        <v>344</v>
      </c>
      <c r="D64" s="2">
        <v>80</v>
      </c>
      <c r="E64" s="2">
        <v>0</v>
      </c>
      <c r="F64" s="2">
        <v>0</v>
      </c>
      <c r="G64" s="9">
        <v>0</v>
      </c>
      <c r="H64" s="2"/>
      <c r="I64" s="9">
        <v>0</v>
      </c>
      <c r="J64" s="2">
        <v>399.44</v>
      </c>
      <c r="K64" s="2">
        <v>685</v>
      </c>
    </row>
    <row r="65" spans="2:11" ht="15.75" thickBot="1">
      <c r="B65" s="6" t="s">
        <v>105</v>
      </c>
      <c r="C65" s="2">
        <v>346</v>
      </c>
      <c r="D65" s="2">
        <v>2930.27</v>
      </c>
      <c r="E65" s="2">
        <v>2500</v>
      </c>
      <c r="F65" s="2">
        <v>2500</v>
      </c>
      <c r="G65" s="9">
        <f t="shared" si="7"/>
        <v>100</v>
      </c>
      <c r="H65" s="2">
        <v>0</v>
      </c>
      <c r="I65" s="9">
        <f t="shared" ref="I65:I66" si="9">H65*100/E65</f>
        <v>0</v>
      </c>
      <c r="J65" s="2"/>
      <c r="K65" s="2"/>
    </row>
    <row r="66" spans="2:11" ht="15.75" thickBot="1">
      <c r="B66" s="6" t="s">
        <v>106</v>
      </c>
      <c r="C66" s="2">
        <v>349</v>
      </c>
      <c r="D66" s="2">
        <v>79.03</v>
      </c>
      <c r="E66" s="2">
        <v>200</v>
      </c>
      <c r="F66" s="2">
        <v>200</v>
      </c>
      <c r="G66" s="9">
        <f t="shared" si="7"/>
        <v>100</v>
      </c>
      <c r="H66" s="2"/>
      <c r="I66" s="9">
        <f t="shared" si="9"/>
        <v>0</v>
      </c>
      <c r="J66" s="2"/>
      <c r="K66" s="2"/>
    </row>
    <row r="67" spans="2:11" ht="15.75" thickBot="1">
      <c r="B67" s="6" t="s">
        <v>107</v>
      </c>
      <c r="C67" s="2"/>
      <c r="D67" s="2">
        <f>D68</f>
        <v>1836.55</v>
      </c>
      <c r="E67" s="2">
        <f>E68</f>
        <v>322.60000000000002</v>
      </c>
      <c r="F67" s="2">
        <v>322.60000000000002</v>
      </c>
      <c r="G67" s="9">
        <f>E67*100/F67</f>
        <v>100</v>
      </c>
      <c r="H67" s="2">
        <v>0</v>
      </c>
      <c r="I67" s="9">
        <v>0</v>
      </c>
      <c r="J67" s="2"/>
      <c r="K67" s="2"/>
    </row>
    <row r="68" spans="2:11" ht="15.75" thickBot="1">
      <c r="B68" s="6" t="s">
        <v>108</v>
      </c>
      <c r="C68" s="2"/>
      <c r="D68" s="2">
        <f>D69</f>
        <v>1836.55</v>
      </c>
      <c r="E68" s="2">
        <f>E69</f>
        <v>322.60000000000002</v>
      </c>
      <c r="F68" s="2">
        <v>322.60000000000002</v>
      </c>
      <c r="G68" s="9">
        <f>E68*100/F68</f>
        <v>100</v>
      </c>
      <c r="H68" s="2"/>
      <c r="I68" s="9">
        <v>0</v>
      </c>
      <c r="J68" s="2"/>
      <c r="K68" s="2"/>
    </row>
    <row r="69" spans="2:11" ht="15.75" thickBot="1">
      <c r="B69" s="6" t="s">
        <v>109</v>
      </c>
      <c r="C69" s="2">
        <v>310</v>
      </c>
      <c r="D69" s="2">
        <v>1836.55</v>
      </c>
      <c r="E69" s="2">
        <v>322.60000000000002</v>
      </c>
      <c r="F69" s="2">
        <v>322.60000000000002</v>
      </c>
      <c r="G69" s="9">
        <f t="shared" ref="G69" si="10">E69*100/F69</f>
        <v>100</v>
      </c>
      <c r="H69" s="2"/>
      <c r="I69" s="9">
        <f t="shared" ref="I69" si="11">H69*100/E69</f>
        <v>0</v>
      </c>
      <c r="J69" s="2"/>
      <c r="K69" s="2"/>
    </row>
    <row r="70" spans="2:11" ht="15.75" thickBot="1">
      <c r="B70" s="6"/>
      <c r="C70" s="2"/>
      <c r="D70" s="2"/>
      <c r="E70" s="2"/>
      <c r="F70" s="2"/>
      <c r="G70" s="2"/>
      <c r="H70" s="2"/>
      <c r="I70" s="2"/>
      <c r="J70" s="2"/>
      <c r="K70" s="2"/>
    </row>
    <row r="71" spans="2:11" ht="15.75" thickBot="1">
      <c r="B71" s="6"/>
      <c r="C71" s="2"/>
      <c r="D71" s="2"/>
      <c r="E71" s="2"/>
      <c r="F71" s="2"/>
      <c r="G71" s="2"/>
      <c r="H71" s="2"/>
      <c r="I71" s="2"/>
      <c r="J71" s="2"/>
      <c r="K71" s="2"/>
    </row>
    <row r="72" spans="2:11" ht="23.25" thickBot="1">
      <c r="B72" s="6" t="s">
        <v>71</v>
      </c>
      <c r="C72" s="2"/>
      <c r="D72" s="2"/>
      <c r="E72" s="2"/>
      <c r="F72" s="2"/>
      <c r="G72" s="2"/>
      <c r="H72" s="2"/>
      <c r="I72" s="2"/>
      <c r="J72" s="2"/>
      <c r="K72" s="2"/>
    </row>
  </sheetData>
  <mergeCells count="1">
    <mergeCell ref="B2:K2"/>
  </mergeCells>
  <hyperlinks>
    <hyperlink ref="B41" location="P611" display="P611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Сыргалай</dc:creator>
  <cp:lastModifiedBy>БУХ_Улаган</cp:lastModifiedBy>
  <cp:lastPrinted>2021-11-12T07:12:12Z</cp:lastPrinted>
  <dcterms:created xsi:type="dcterms:W3CDTF">2021-11-10T02:52:21Z</dcterms:created>
  <dcterms:modified xsi:type="dcterms:W3CDTF">2021-11-12T07:13:29Z</dcterms:modified>
</cp:coreProperties>
</file>